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<sst xmlns="http://schemas.openxmlformats.org/spreadsheetml/2006/main" count="109" uniqueCount="89">
  <si>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</si>
  <si>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</si>
  <si>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</si>
  <si>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</si>
  <si>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</si>
  <si>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</si>
  <si>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</si>
  <si>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</si>
  <si>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</si>
  <si>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</si>
  <si>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</si>
  <si>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</si>
  <si>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</si>
  <si>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</si>
  <si>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</si>
  <si>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</si>
  <si>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</si>
  <si>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</si>
  <si>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</si>
  <si>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</si>
  <si>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</si>
  <si>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</si>
  <si>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</si>
  <si>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</si>
  <si>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</si>
  <si>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</si>
  <si>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</si>
  <si>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</si>
  <si>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</si>
  <si>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</si>
  <si>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</si>
  <si>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</si>
  <si>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</si>
  <si>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</si>
  <si>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</si>
  <si>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</si>
  <si>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</si>
  <si>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</si>
  <si>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</si>
  <si>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</si>
  <si>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</si>
  <si>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</si>
  <si>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</si>
  <si>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</si>
  <si>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</si>
  <si>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</si>
  <si>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</si>
  <si>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</si>
  <si>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</si>
  <si>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</si>
  <si>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</si>
  <si>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</si>
  <si>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</si>
  <si>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</si>
  <si>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</si>
  <si>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İhracatçı Birlikleri Kaydından Muaf İhracat</t>
  </si>
  <si>
    <t xml:space="preserve"> 2017/2018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</si>
  <si>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</si>
  <si>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</si>
  <si>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</si>
  <si>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</si>
  <si>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</si>
  <si>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</si>
  <si>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</si>
  <si>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</si>
  <si>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</si>
  <si>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</si>
  <si>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</si>
  <si>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</si>
  <si>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</si>
  <si>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</si>
  <si>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</si>
  <si>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</si>
  <si>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</si>
  <si>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</si>
  <si>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</si>
  <si>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</si>
  <si>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01 OCAK - 31 ARALIK</t>
  </si>
  <si>
    <t>SON 12 AYLIK</t>
  </si>
  <si>
    <t>Değişim (2018/2019) (%)</t>
  </si>
  <si>
    <t>Pay (2019) (%)</t>
  </si>
  <si>
    <t xml:space="preserve"> 2018/2019</t>
  </si>
  <si>
    <t>Değişim   (17-18/18-19) (%)</t>
  </si>
  <si>
    <t>Pay (18-19) (%)</t>
  </si>
  <si>
    <t>ÖZEL İHRACAT TOPLAMI</t>
  </si>
  <si>
    <t>Antrepo ve Serbest Bölgeler Farkı</t>
  </si>
  <si>
    <t>GENEL İHRACAT TOPLAMI</t>
  </si>
  <si>
    <t>2018/2019</t>
  </si>
  <si>
    <t>T O P L A M (TİM*)</t>
  </si>
</sst>
</file>

<file path=xl/styles.xml><?xml version="1.0" encoding="utf-8"?>
<styleSheet xmlns="http://schemas.openxmlformats.org/spreadsheetml/2006/main">
  <numFmts count="5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19" borderId="5" applyNumberFormat="0" applyAlignment="0" applyProtection="0"/>
    <xf numFmtId="0" fontId="47" fillId="20" borderId="6" applyNumberFormat="0" applyAlignment="0" applyProtection="0"/>
    <xf numFmtId="0" fontId="48" fillId="19" borderId="6" applyNumberFormat="0" applyAlignment="0" applyProtection="0"/>
    <xf numFmtId="0" fontId="49" fillId="21" borderId="7" applyNumberFormat="0" applyAlignment="0" applyProtection="0"/>
    <xf numFmtId="0" fontId="50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2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6" applyNumberFormat="1" applyFont="1" applyFill="1" applyBorder="1" applyAlignment="1">
      <alignment horizontal="right" vertical="center"/>
    </xf>
    <xf numFmtId="179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2" fontId="13" fillId="0" borderId="1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2" fillId="0" borderId="11" xfId="0" applyNumberFormat="1" applyFont="1" applyBorder="1" applyAlignment="1">
      <alignment horizontal="right" vertical="center"/>
    </xf>
    <xf numFmtId="0" fontId="14" fillId="0" borderId="0" xfId="49" applyFont="1" applyFill="1" applyBorder="1">
      <alignment/>
      <protection/>
    </xf>
    <xf numFmtId="0" fontId="15" fillId="0" borderId="13" xfId="0" applyFont="1" applyFill="1" applyBorder="1" applyAlignment="1">
      <alignment horizontal="left" vertical="center"/>
    </xf>
    <xf numFmtId="3" fontId="15" fillId="0" borderId="14" xfId="0" applyNumberFormat="1" applyFont="1" applyFill="1" applyBorder="1" applyAlignment="1">
      <alignment horizontal="right" vertical="center"/>
    </xf>
    <xf numFmtId="210" fontId="16" fillId="0" borderId="14" xfId="0" applyNumberFormat="1" applyFont="1" applyFill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210" fontId="15" fillId="0" borderId="14" xfId="0" applyNumberFormat="1" applyFont="1" applyBorder="1" applyAlignment="1">
      <alignment horizontal="right" vertical="center"/>
    </xf>
    <xf numFmtId="210" fontId="15" fillId="0" borderId="15" xfId="0" applyNumberFormat="1" applyFont="1" applyBorder="1" applyAlignment="1">
      <alignment horizontal="right" vertical="center"/>
    </xf>
    <xf numFmtId="3" fontId="7" fillId="0" borderId="10" xfId="49" applyNumberFormat="1" applyFont="1" applyFill="1" applyBorder="1" applyAlignment="1">
      <alignment horizontal="center"/>
      <protection/>
    </xf>
    <xf numFmtId="204" fontId="7" fillId="0" borderId="10" xfId="49" applyNumberFormat="1" applyFont="1" applyFill="1" applyBorder="1" applyAlignment="1">
      <alignment horizontal="center"/>
      <protection/>
    </xf>
    <xf numFmtId="210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right" vertical="center"/>
    </xf>
    <xf numFmtId="0" fontId="11" fillId="0" borderId="12" xfId="49" applyFont="1" applyFill="1" applyBorder="1">
      <alignment/>
      <protection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2" fontId="12" fillId="0" borderId="1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210" fontId="6" fillId="0" borderId="10" xfId="49" applyNumberFormat="1" applyFont="1" applyFill="1" applyBorder="1" applyAlignment="1">
      <alignment/>
      <protection/>
    </xf>
    <xf numFmtId="2" fontId="0" fillId="0" borderId="0" xfId="0" applyNumberFormat="1" applyFont="1" applyBorder="1" applyAlignment="1">
      <alignment/>
    </xf>
    <xf numFmtId="210" fontId="6" fillId="0" borderId="11" xfId="49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3" fontId="7" fillId="0" borderId="10" xfId="49" applyNumberFormat="1" applyFont="1" applyFill="1" applyBorder="1" applyAlignment="1">
      <alignment horizontal="right"/>
      <protection/>
    </xf>
    <xf numFmtId="3" fontId="17" fillId="0" borderId="19" xfId="0" applyNumberFormat="1" applyFont="1" applyBorder="1" applyAlignment="1">
      <alignment horizontal="right"/>
    </xf>
    <xf numFmtId="0" fontId="18" fillId="0" borderId="11" xfId="0" applyFont="1" applyBorder="1" applyAlignment="1">
      <alignment horizontal="center"/>
    </xf>
    <xf numFmtId="0" fontId="17" fillId="0" borderId="19" xfId="0" applyFont="1" applyBorder="1" applyAlignment="1">
      <alignment/>
    </xf>
    <xf numFmtId="0" fontId="18" fillId="0" borderId="20" xfId="0" applyFont="1" applyBorder="1" applyAlignment="1" quotePrefix="1">
      <alignment horizontal="center"/>
    </xf>
    <xf numFmtId="3" fontId="18" fillId="0" borderId="17" xfId="0" applyNumberFormat="1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12" xfId="0" applyFont="1" applyBorder="1" applyAlignment="1">
      <alignment/>
    </xf>
    <xf numFmtId="3" fontId="17" fillId="0" borderId="10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210" fontId="17" fillId="0" borderId="21" xfId="0" applyNumberFormat="1" applyFont="1" applyBorder="1" applyAlignment="1">
      <alignment horizontal="right"/>
    </xf>
    <xf numFmtId="3" fontId="55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0" fontId="18" fillId="0" borderId="22" xfId="0" applyFont="1" applyBorder="1" applyAlignment="1">
      <alignment/>
    </xf>
    <xf numFmtId="3" fontId="18" fillId="0" borderId="23" xfId="0" applyNumberFormat="1" applyFont="1" applyBorder="1" applyAlignment="1">
      <alignment horizontal="right"/>
    </xf>
    <xf numFmtId="3" fontId="17" fillId="0" borderId="23" xfId="0" applyNumberFormat="1" applyFont="1" applyBorder="1" applyAlignment="1">
      <alignment horizontal="right"/>
    </xf>
    <xf numFmtId="3" fontId="17" fillId="0" borderId="24" xfId="0" applyNumberFormat="1" applyFont="1" applyBorder="1" applyAlignment="1">
      <alignment horizontal="right"/>
    </xf>
    <xf numFmtId="3" fontId="17" fillId="0" borderId="25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04" fontId="21" fillId="33" borderId="10" xfId="49" applyNumberFormat="1" applyFont="1" applyFill="1" applyBorder="1" applyAlignment="1">
      <alignment horizontal="center"/>
      <protection/>
    </xf>
    <xf numFmtId="204" fontId="20" fillId="0" borderId="10" xfId="49" applyNumberFormat="1" applyFont="1" applyBorder="1" applyAlignment="1">
      <alignment horizontal="center"/>
      <protection/>
    </xf>
    <xf numFmtId="204" fontId="14" fillId="0" borderId="10" xfId="49" applyNumberFormat="1" applyFont="1" applyBorder="1" applyAlignment="1">
      <alignment horizontal="center"/>
      <protection/>
    </xf>
    <xf numFmtId="204" fontId="4" fillId="0" borderId="10" xfId="49" applyNumberFormat="1" applyFont="1" applyBorder="1" applyAlignment="1">
      <alignment horizontal="center"/>
      <protection/>
    </xf>
    <xf numFmtId="204" fontId="21" fillId="33" borderId="10" xfId="49" applyNumberFormat="1" applyFont="1" applyFill="1" applyBorder="1" applyAlignment="1">
      <alignment/>
      <protection/>
    </xf>
    <xf numFmtId="204" fontId="4" fillId="0" borderId="10" xfId="49" applyNumberFormat="1" applyFont="1" applyBorder="1" applyAlignment="1">
      <alignment/>
      <protection/>
    </xf>
    <xf numFmtId="3" fontId="20" fillId="34" borderId="10" xfId="49" applyNumberFormat="1" applyFont="1" applyFill="1" applyBorder="1" applyAlignment="1">
      <alignment horizontal="right"/>
      <protection/>
    </xf>
    <xf numFmtId="3" fontId="21" fillId="34" borderId="10" xfId="49" applyNumberFormat="1" applyFont="1" applyFill="1" applyBorder="1" applyAlignment="1">
      <alignment horizontal="right"/>
      <protection/>
    </xf>
    <xf numFmtId="3" fontId="14" fillId="0" borderId="10" xfId="49" applyNumberFormat="1" applyFont="1" applyBorder="1" applyAlignment="1">
      <alignment horizontal="right"/>
      <protection/>
    </xf>
    <xf numFmtId="4" fontId="10" fillId="0" borderId="10" xfId="56" applyNumberFormat="1" applyFont="1" applyFill="1" applyBorder="1" applyAlignment="1">
      <alignment horizontal="right" vertical="center"/>
    </xf>
    <xf numFmtId="3" fontId="18" fillId="0" borderId="0" xfId="0" applyNumberFormat="1" applyFont="1" applyAlignment="1" quotePrefix="1">
      <alignment horizontal="left"/>
    </xf>
    <xf numFmtId="3" fontId="17" fillId="0" borderId="0" xfId="0" applyNumberFormat="1" applyFont="1" applyAlignment="1">
      <alignment/>
    </xf>
    <xf numFmtId="4" fontId="17" fillId="0" borderId="21" xfId="0" applyNumberFormat="1" applyFont="1" applyBorder="1" applyAlignment="1">
      <alignment horizontal="right"/>
    </xf>
    <xf numFmtId="3" fontId="3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18" fillId="32" borderId="31" xfId="0" applyFont="1" applyFill="1" applyBorder="1" applyAlignment="1">
      <alignment horizontal="center"/>
    </xf>
    <xf numFmtId="0" fontId="18" fillId="32" borderId="32" xfId="0" applyFont="1" applyFill="1" applyBorder="1" applyAlignment="1">
      <alignment horizontal="center"/>
    </xf>
    <xf numFmtId="0" fontId="18" fillId="32" borderId="33" xfId="0" applyFont="1" applyFill="1" applyBorder="1" applyAlignment="1">
      <alignment horizontal="center"/>
    </xf>
    <xf numFmtId="0" fontId="18" fillId="32" borderId="19" xfId="0" applyFont="1" applyFill="1" applyBorder="1" applyAlignment="1">
      <alignment horizontal="center"/>
    </xf>
    <xf numFmtId="0" fontId="18" fillId="32" borderId="0" xfId="0" applyFont="1" applyFill="1" applyAlignment="1">
      <alignment horizontal="center"/>
    </xf>
    <xf numFmtId="0" fontId="18" fillId="32" borderId="20" xfId="0" applyFont="1" applyFill="1" applyBorder="1" applyAlignment="1">
      <alignment horizontal="center"/>
    </xf>
    <xf numFmtId="0" fontId="18" fillId="0" borderId="34" xfId="0" applyNumberFormat="1" applyFont="1" applyBorder="1" applyAlignment="1" quotePrefix="1">
      <alignment horizontal="center"/>
    </xf>
    <xf numFmtId="3" fontId="18" fillId="0" borderId="35" xfId="0" applyNumberFormat="1" applyFont="1" applyBorder="1" applyAlignment="1" quotePrefix="1">
      <alignment horizontal="center"/>
    </xf>
    <xf numFmtId="3" fontId="3" fillId="0" borderId="36" xfId="0" applyNumberFormat="1" applyFont="1" applyFill="1" applyBorder="1" applyAlignment="1">
      <alignment horizontal="center" vertical="center"/>
    </xf>
    <xf numFmtId="0" fontId="11" fillId="0" borderId="12" xfId="49" applyFont="1" applyBorder="1">
      <alignment/>
      <protection/>
    </xf>
    <xf numFmtId="204" fontId="20" fillId="0" borderId="11" xfId="49" applyNumberFormat="1" applyFont="1" applyBorder="1" applyAlignment="1">
      <alignment/>
      <protection/>
    </xf>
    <xf numFmtId="0" fontId="7" fillId="0" borderId="12" xfId="49" applyFont="1" applyBorder="1">
      <alignment/>
      <protection/>
    </xf>
    <xf numFmtId="0" fontId="11" fillId="0" borderId="13" xfId="49" applyFont="1" applyBorder="1">
      <alignment/>
      <protection/>
    </xf>
    <xf numFmtId="3" fontId="20" fillId="34" borderId="14" xfId="49" applyNumberFormat="1" applyFont="1" applyFill="1" applyBorder="1" applyAlignment="1">
      <alignment horizontal="right"/>
      <protection/>
    </xf>
    <xf numFmtId="204" fontId="21" fillId="33" borderId="14" xfId="49" applyNumberFormat="1" applyFont="1" applyFill="1" applyBorder="1" applyAlignment="1">
      <alignment horizontal="center"/>
      <protection/>
    </xf>
    <xf numFmtId="204" fontId="20" fillId="0" borderId="14" xfId="49" applyNumberFormat="1" applyFont="1" applyBorder="1" applyAlignment="1">
      <alignment horizontal="center"/>
      <protection/>
    </xf>
    <xf numFmtId="3" fontId="21" fillId="34" borderId="14" xfId="49" applyNumberFormat="1" applyFont="1" applyFill="1" applyBorder="1" applyAlignment="1">
      <alignment horizontal="right"/>
      <protection/>
    </xf>
    <xf numFmtId="204" fontId="21" fillId="33" borderId="14" xfId="49" applyNumberFormat="1" applyFont="1" applyFill="1" applyBorder="1" applyAlignment="1">
      <alignment/>
      <protection/>
    </xf>
    <xf numFmtId="204" fontId="20" fillId="0" borderId="15" xfId="49" applyNumberFormat="1" applyFont="1" applyBorder="1" applyAlignment="1">
      <alignment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8</xdr:col>
      <xdr:colOff>228600</xdr:colOff>
      <xdr:row>38</xdr:row>
      <xdr:rowOff>180975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0"/>
          <a:ext cx="671512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7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2" customWidth="1"/>
    <col min="3" max="3" width="9.28125" style="12" customWidth="1"/>
    <col min="4" max="5" width="9.28125" style="26" customWidth="1"/>
    <col min="6" max="7" width="10.28125" style="50" customWidth="1"/>
    <col min="8" max="8" width="8.28125" style="26" customWidth="1"/>
    <col min="9" max="9" width="7.421875" style="26" bestFit="1" customWidth="1"/>
    <col min="10" max="11" width="9.57421875" style="50" bestFit="1" customWidth="1"/>
    <col min="12" max="12" width="8.8515625" style="59" customWidth="1"/>
    <col min="13" max="13" width="7.140625" style="23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"/>
      <c r="O1" s="10"/>
      <c r="P1" s="10"/>
    </row>
    <row r="2" spans="1:16" ht="25.5" customHeight="1" thickBot="1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"/>
      <c r="O2" s="10"/>
      <c r="P2" s="10"/>
    </row>
    <row r="3" spans="1:13" ht="32.25" customHeight="1">
      <c r="A3" s="101" t="s">
        <v>2</v>
      </c>
      <c r="B3" s="99" t="s">
        <v>75</v>
      </c>
      <c r="C3" s="99"/>
      <c r="D3" s="99"/>
      <c r="E3" s="99"/>
      <c r="F3" s="99" t="s">
        <v>77</v>
      </c>
      <c r="G3" s="99"/>
      <c r="H3" s="99"/>
      <c r="I3" s="99"/>
      <c r="J3" s="99" t="s">
        <v>78</v>
      </c>
      <c r="K3" s="99"/>
      <c r="L3" s="99"/>
      <c r="M3" s="114"/>
    </row>
    <row r="4" spans="1:121" ht="27">
      <c r="A4" s="102"/>
      <c r="B4" s="81">
        <v>2018</v>
      </c>
      <c r="C4" s="81">
        <v>2019</v>
      </c>
      <c r="D4" s="82" t="s">
        <v>79</v>
      </c>
      <c r="E4" s="82" t="s">
        <v>80</v>
      </c>
      <c r="F4" s="81">
        <v>2018</v>
      </c>
      <c r="G4" s="81">
        <v>2019</v>
      </c>
      <c r="H4" s="82" t="s">
        <v>79</v>
      </c>
      <c r="I4" s="82" t="s">
        <v>80</v>
      </c>
      <c r="J4" s="83" t="s">
        <v>56</v>
      </c>
      <c r="K4" s="83" t="s">
        <v>81</v>
      </c>
      <c r="L4" s="84" t="s">
        <v>82</v>
      </c>
      <c r="M4" s="85" t="s">
        <v>83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2079270.2911799997</v>
      </c>
      <c r="C5" s="11">
        <v>2271445.4276199997</v>
      </c>
      <c r="D5" s="24">
        <v>9.242431696118707</v>
      </c>
      <c r="E5" s="24">
        <v>14.763968855139447</v>
      </c>
      <c r="F5" s="47">
        <v>22623981.820839997</v>
      </c>
      <c r="G5" s="47">
        <v>23394512.18684</v>
      </c>
      <c r="H5" s="24">
        <v>3.4058123459515555</v>
      </c>
      <c r="I5" s="24">
        <v>12.963211706731087</v>
      </c>
      <c r="J5" s="51">
        <v>22623981.820839997</v>
      </c>
      <c r="K5" s="51">
        <v>23394512.18684</v>
      </c>
      <c r="L5" s="52">
        <v>3.4058123459515555</v>
      </c>
      <c r="M5" s="27">
        <v>12.963211706731087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4</v>
      </c>
      <c r="B6" s="11">
        <v>1407015.1129199998</v>
      </c>
      <c r="C6" s="11">
        <v>1536554.8115699997</v>
      </c>
      <c r="D6" s="24">
        <v>9.206702718435213</v>
      </c>
      <c r="E6" s="24">
        <v>9.98731781375173</v>
      </c>
      <c r="F6" s="47">
        <v>15098781.35391</v>
      </c>
      <c r="G6" s="47">
        <v>15348590.84281</v>
      </c>
      <c r="H6" s="24">
        <v>1.6545010027270133</v>
      </c>
      <c r="I6" s="24">
        <v>8.504859212549176</v>
      </c>
      <c r="J6" s="51">
        <v>15098781.35391</v>
      </c>
      <c r="K6" s="51">
        <v>15348590.84281</v>
      </c>
      <c r="L6" s="52">
        <v>1.6545010027270133</v>
      </c>
      <c r="M6" s="27">
        <v>8.504859212549176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43</v>
      </c>
      <c r="B7" s="4">
        <v>593534.85459</v>
      </c>
      <c r="C7" s="4">
        <v>628844.9709</v>
      </c>
      <c r="D7" s="25">
        <v>5.949122623033041</v>
      </c>
      <c r="E7" s="25">
        <v>4.087374256139018</v>
      </c>
      <c r="F7" s="48">
        <v>6678505.17607</v>
      </c>
      <c r="G7" s="48">
        <v>6788340.71792</v>
      </c>
      <c r="H7" s="25">
        <v>1.6446126633779594</v>
      </c>
      <c r="I7" s="25">
        <v>3.761510270486483</v>
      </c>
      <c r="J7" s="53">
        <v>6678505.17607</v>
      </c>
      <c r="K7" s="53">
        <v>6788340.71792</v>
      </c>
      <c r="L7" s="54">
        <v>1.6446126633779594</v>
      </c>
      <c r="M7" s="28">
        <v>3.761510270486483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5</v>
      </c>
      <c r="B8" s="4">
        <v>281780.24564</v>
      </c>
      <c r="C8" s="4">
        <v>350673.1576</v>
      </c>
      <c r="D8" s="25">
        <v>24.449163142549384</v>
      </c>
      <c r="E8" s="25">
        <v>2.2793096916110214</v>
      </c>
      <c r="F8" s="48">
        <v>2325741.3111</v>
      </c>
      <c r="G8" s="48">
        <v>2261328.97058</v>
      </c>
      <c r="H8" s="25">
        <v>-2.7695401983264913</v>
      </c>
      <c r="I8" s="25">
        <v>1.2530325894413272</v>
      </c>
      <c r="J8" s="53">
        <v>2325741.3111</v>
      </c>
      <c r="K8" s="53">
        <v>2261328.97058</v>
      </c>
      <c r="L8" s="54">
        <v>-2.7695401983264913</v>
      </c>
      <c r="M8" s="28">
        <v>1.2530325894413272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</v>
      </c>
      <c r="B9" s="4">
        <v>128107.26684</v>
      </c>
      <c r="C9" s="4">
        <v>127900.05147</v>
      </c>
      <c r="D9" s="25">
        <v>-0.16175145650308279</v>
      </c>
      <c r="E9" s="25">
        <v>0.8313263235438455</v>
      </c>
      <c r="F9" s="48">
        <v>1564426.34953</v>
      </c>
      <c r="G9" s="48">
        <v>1549301.14159</v>
      </c>
      <c r="H9" s="25">
        <v>-0.9668213492149482</v>
      </c>
      <c r="I9" s="25">
        <v>0.8584884581269036</v>
      </c>
      <c r="J9" s="53">
        <v>1564426.34953</v>
      </c>
      <c r="K9" s="53">
        <v>1549301.14159</v>
      </c>
      <c r="L9" s="54">
        <v>-0.9668213492149482</v>
      </c>
      <c r="M9" s="28">
        <v>0.8584884581269036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7</v>
      </c>
      <c r="B10" s="4">
        <v>126535.32619</v>
      </c>
      <c r="C10" s="4">
        <v>123438.62964</v>
      </c>
      <c r="D10" s="25">
        <v>-2.447298033870906</v>
      </c>
      <c r="E10" s="25">
        <v>0.8023279192032334</v>
      </c>
      <c r="F10" s="48">
        <v>1386783.67392</v>
      </c>
      <c r="G10" s="48">
        <v>1418873.16233</v>
      </c>
      <c r="H10" s="25">
        <v>2.3139505471169217</v>
      </c>
      <c r="I10" s="25">
        <v>0.7862165725613814</v>
      </c>
      <c r="J10" s="53">
        <v>1386783.67392</v>
      </c>
      <c r="K10" s="53">
        <v>1418873.16233</v>
      </c>
      <c r="L10" s="54">
        <v>2.3139505471169217</v>
      </c>
      <c r="M10" s="28">
        <v>0.7862165725613814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8</v>
      </c>
      <c r="B11" s="4">
        <v>164637.44149</v>
      </c>
      <c r="C11" s="4">
        <v>187931.58586</v>
      </c>
      <c r="D11" s="25">
        <v>14.14875265260659</v>
      </c>
      <c r="E11" s="25">
        <v>1.2215200272018962</v>
      </c>
      <c r="F11" s="48">
        <v>1633000.36736</v>
      </c>
      <c r="G11" s="48">
        <v>2032479.34072</v>
      </c>
      <c r="H11" s="25">
        <v>24.462883251264667</v>
      </c>
      <c r="I11" s="25">
        <v>1.126223952561477</v>
      </c>
      <c r="J11" s="53">
        <v>1633000.36736</v>
      </c>
      <c r="K11" s="53">
        <v>2032479.34072</v>
      </c>
      <c r="L11" s="54">
        <v>24.462883251264667</v>
      </c>
      <c r="M11" s="28">
        <v>1.126223952561477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9</v>
      </c>
      <c r="B12" s="4">
        <v>33075.86613</v>
      </c>
      <c r="C12" s="4">
        <v>26785.8434</v>
      </c>
      <c r="D12" s="25">
        <v>-19.016955460147162</v>
      </c>
      <c r="E12" s="25">
        <v>0.17410295352356653</v>
      </c>
      <c r="F12" s="48">
        <v>399476.83354</v>
      </c>
      <c r="G12" s="48">
        <v>282709.1608</v>
      </c>
      <c r="H12" s="25">
        <v>-29.230148768641413</v>
      </c>
      <c r="I12" s="25">
        <v>0.1566529224295702</v>
      </c>
      <c r="J12" s="53">
        <v>399476.83354</v>
      </c>
      <c r="K12" s="53">
        <v>282709.1608</v>
      </c>
      <c r="L12" s="54">
        <v>-29.230148768641413</v>
      </c>
      <c r="M12" s="28">
        <v>0.1566529224295702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44</v>
      </c>
      <c r="B13" s="4">
        <v>72009.88871</v>
      </c>
      <c r="C13" s="4">
        <v>80871.4401</v>
      </c>
      <c r="D13" s="25">
        <v>12.3060201157753</v>
      </c>
      <c r="E13" s="25">
        <v>0.52564917844305</v>
      </c>
      <c r="F13" s="48">
        <v>1011561.9971</v>
      </c>
      <c r="G13" s="48">
        <v>909067.17131</v>
      </c>
      <c r="H13" s="25">
        <v>-10.132332579104165</v>
      </c>
      <c r="I13" s="25">
        <v>0.5037262629463907</v>
      </c>
      <c r="J13" s="53">
        <v>1011561.9971</v>
      </c>
      <c r="K13" s="53">
        <v>909067.17131</v>
      </c>
      <c r="L13" s="54">
        <v>-10.132332579104165</v>
      </c>
      <c r="M13" s="28">
        <v>0.5037262629463907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45</v>
      </c>
      <c r="B14" s="4">
        <v>7334.22333</v>
      </c>
      <c r="C14" s="4">
        <v>10109.1326</v>
      </c>
      <c r="D14" s="25">
        <v>37.835080077933775</v>
      </c>
      <c r="E14" s="25">
        <v>0.06570746408609898</v>
      </c>
      <c r="F14" s="48">
        <v>99285.64529</v>
      </c>
      <c r="G14" s="48">
        <v>106491.17756</v>
      </c>
      <c r="H14" s="25">
        <v>7.2573756749564415</v>
      </c>
      <c r="I14" s="25">
        <v>0.05900818399564316</v>
      </c>
      <c r="J14" s="53">
        <v>99285.64529</v>
      </c>
      <c r="K14" s="53">
        <v>106491.17756</v>
      </c>
      <c r="L14" s="54">
        <v>7.2573756749564415</v>
      </c>
      <c r="M14" s="28">
        <v>0.05900818399564316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10</v>
      </c>
      <c r="B15" s="11">
        <v>213749.00661</v>
      </c>
      <c r="C15" s="11">
        <v>209892.71001</v>
      </c>
      <c r="D15" s="24">
        <v>-1.8041237529754155</v>
      </c>
      <c r="E15" s="24">
        <v>1.3642632113576256</v>
      </c>
      <c r="F15" s="47">
        <v>2510579.70956</v>
      </c>
      <c r="G15" s="47">
        <v>2514131.74586</v>
      </c>
      <c r="H15" s="24">
        <v>0.141482713592981</v>
      </c>
      <c r="I15" s="24">
        <v>1.3931139841646283</v>
      </c>
      <c r="J15" s="51">
        <v>2510579.70956</v>
      </c>
      <c r="K15" s="51">
        <v>2514131.74586</v>
      </c>
      <c r="L15" s="52">
        <v>0.141482713592981</v>
      </c>
      <c r="M15" s="27">
        <v>1.3931139841646283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11</v>
      </c>
      <c r="B16" s="4">
        <v>213749.00661</v>
      </c>
      <c r="C16" s="4">
        <v>209892.71001</v>
      </c>
      <c r="D16" s="25">
        <v>-1.8041237529754155</v>
      </c>
      <c r="E16" s="25">
        <v>1.3642632113576256</v>
      </c>
      <c r="F16" s="48">
        <v>2510579.70956</v>
      </c>
      <c r="G16" s="48">
        <v>2514131.74586</v>
      </c>
      <c r="H16" s="25">
        <v>0.141482713592981</v>
      </c>
      <c r="I16" s="25">
        <v>1.3931139841646283</v>
      </c>
      <c r="J16" s="53">
        <v>2510579.70956</v>
      </c>
      <c r="K16" s="53">
        <v>2514131.74586</v>
      </c>
      <c r="L16" s="54">
        <v>0.141482713592981</v>
      </c>
      <c r="M16" s="28">
        <v>1.3931139841646283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12</v>
      </c>
      <c r="B17" s="11">
        <v>458506.17165</v>
      </c>
      <c r="C17" s="11">
        <v>524997.90604</v>
      </c>
      <c r="D17" s="24">
        <v>14.501818841547989</v>
      </c>
      <c r="E17" s="24">
        <v>3.4123878300300925</v>
      </c>
      <c r="F17" s="47">
        <v>5014620.75737</v>
      </c>
      <c r="G17" s="47">
        <v>5531789.59817</v>
      </c>
      <c r="H17" s="24">
        <v>10.313219400288967</v>
      </c>
      <c r="I17" s="24">
        <v>3.0652385100172825</v>
      </c>
      <c r="J17" s="51">
        <v>5014620.75737</v>
      </c>
      <c r="K17" s="51">
        <v>5531789.59817</v>
      </c>
      <c r="L17" s="52">
        <v>10.313219400288967</v>
      </c>
      <c r="M17" s="27">
        <v>3.0652385100172825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13</v>
      </c>
      <c r="B18" s="4">
        <v>458506.17165</v>
      </c>
      <c r="C18" s="4">
        <v>524997.90604</v>
      </c>
      <c r="D18" s="25">
        <v>14.501818841547989</v>
      </c>
      <c r="E18" s="25">
        <v>3.4123878300300925</v>
      </c>
      <c r="F18" s="48">
        <v>5014620.75737</v>
      </c>
      <c r="G18" s="48">
        <v>5531789.59817</v>
      </c>
      <c r="H18" s="25">
        <v>10.313219400288967</v>
      </c>
      <c r="I18" s="25">
        <v>3.0652385100172825</v>
      </c>
      <c r="J18" s="53">
        <v>5014620.75737</v>
      </c>
      <c r="K18" s="53">
        <v>5531789.59817</v>
      </c>
      <c r="L18" s="54">
        <v>10.313219400288967</v>
      </c>
      <c r="M18" s="28">
        <v>3.0652385100172825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14</v>
      </c>
      <c r="B19" s="11">
        <v>11067329.79889</v>
      </c>
      <c r="C19" s="11">
        <v>11534863.60049</v>
      </c>
      <c r="D19" s="24">
        <v>4.224449890766708</v>
      </c>
      <c r="E19" s="24">
        <v>74.9744479330746</v>
      </c>
      <c r="F19" s="47">
        <v>136205715.81169</v>
      </c>
      <c r="G19" s="47">
        <v>138253658.51395</v>
      </c>
      <c r="H19" s="24">
        <v>1.5035659040119524</v>
      </c>
      <c r="I19" s="24">
        <v>76.60819897559576</v>
      </c>
      <c r="J19" s="51">
        <v>136205715.81169</v>
      </c>
      <c r="K19" s="51">
        <v>138253658.51395</v>
      </c>
      <c r="L19" s="52">
        <v>1.5035659040119524</v>
      </c>
      <c r="M19" s="27">
        <v>76.60819897559576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46</v>
      </c>
      <c r="B20" s="11">
        <v>945540.76301</v>
      </c>
      <c r="C20" s="11">
        <v>939458.41022</v>
      </c>
      <c r="D20" s="24">
        <v>-0.6432671152788478</v>
      </c>
      <c r="E20" s="24">
        <v>6.106303299445719</v>
      </c>
      <c r="F20" s="47">
        <v>12405101.12466</v>
      </c>
      <c r="G20" s="47">
        <v>12121898.65749</v>
      </c>
      <c r="H20" s="24">
        <v>-2.2829517012725047</v>
      </c>
      <c r="I20" s="24">
        <v>6.716905970494085</v>
      </c>
      <c r="J20" s="51">
        <v>12405101.12466</v>
      </c>
      <c r="K20" s="51">
        <v>12121898.65749</v>
      </c>
      <c r="L20" s="52">
        <v>-2.2829517012725047</v>
      </c>
      <c r="M20" s="27">
        <v>6.716905970494085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15</v>
      </c>
      <c r="B21" s="4">
        <v>621501.42819</v>
      </c>
      <c r="C21" s="4">
        <v>598256.98009</v>
      </c>
      <c r="D21" s="25">
        <v>-3.740047415127411</v>
      </c>
      <c r="E21" s="25">
        <v>3.888558058237529</v>
      </c>
      <c r="F21" s="48">
        <v>8456573.53132</v>
      </c>
      <c r="G21" s="48">
        <v>7919728.17452</v>
      </c>
      <c r="H21" s="25">
        <v>-6.348260968957756</v>
      </c>
      <c r="I21" s="25">
        <v>4.3884271732674724</v>
      </c>
      <c r="J21" s="53">
        <v>8456573.53132</v>
      </c>
      <c r="K21" s="53">
        <v>7919728.17452</v>
      </c>
      <c r="L21" s="54">
        <v>-6.348260968957756</v>
      </c>
      <c r="M21" s="28">
        <v>4.3884271732674724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16</v>
      </c>
      <c r="B22" s="4">
        <v>133942.37526</v>
      </c>
      <c r="C22" s="4">
        <v>114587.29525</v>
      </c>
      <c r="D22" s="25">
        <v>-14.450303701445652</v>
      </c>
      <c r="E22" s="25">
        <v>0.7447959073523869</v>
      </c>
      <c r="F22" s="48">
        <v>1683534.0116</v>
      </c>
      <c r="G22" s="48">
        <v>1666925.82409</v>
      </c>
      <c r="H22" s="25">
        <v>-0.986507394300633</v>
      </c>
      <c r="I22" s="25">
        <v>0.9236658659312117</v>
      </c>
      <c r="J22" s="53">
        <v>1683534.0116</v>
      </c>
      <c r="K22" s="53">
        <v>1666925.82409</v>
      </c>
      <c r="L22" s="54">
        <v>-0.986507394300633</v>
      </c>
      <c r="M22" s="28">
        <v>0.9236658659312117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17</v>
      </c>
      <c r="B23" s="4">
        <v>190096.95956</v>
      </c>
      <c r="C23" s="4">
        <v>226614.13488</v>
      </c>
      <c r="D23" s="25">
        <v>19.20976295703149</v>
      </c>
      <c r="E23" s="25">
        <v>1.4729493338558037</v>
      </c>
      <c r="F23" s="48">
        <v>2264993.58174</v>
      </c>
      <c r="G23" s="48">
        <v>2535244.65888</v>
      </c>
      <c r="H23" s="25">
        <v>11.931648695109747</v>
      </c>
      <c r="I23" s="25">
        <v>1.4048129312954007</v>
      </c>
      <c r="J23" s="53">
        <v>2264993.58174</v>
      </c>
      <c r="K23" s="53">
        <v>2535244.65888</v>
      </c>
      <c r="L23" s="54">
        <v>11.931648695109747</v>
      </c>
      <c r="M23" s="28">
        <v>1.4048129312954007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18</v>
      </c>
      <c r="B24" s="11">
        <v>1503668.47867</v>
      </c>
      <c r="C24" s="11">
        <v>1811302.62646</v>
      </c>
      <c r="D24" s="24">
        <v>20.45890780806307</v>
      </c>
      <c r="E24" s="24">
        <v>11.773127031410905</v>
      </c>
      <c r="F24" s="47">
        <v>17348239.66392</v>
      </c>
      <c r="G24" s="47">
        <v>20570444.49147</v>
      </c>
      <c r="H24" s="24">
        <v>18.573670239588523</v>
      </c>
      <c r="I24" s="24">
        <v>11.398358072817109</v>
      </c>
      <c r="J24" s="55">
        <v>17348239.66392</v>
      </c>
      <c r="K24" s="55">
        <v>20570444.49147</v>
      </c>
      <c r="L24" s="56">
        <v>18.573670239588523</v>
      </c>
      <c r="M24" s="29">
        <v>11.398358072817109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19</v>
      </c>
      <c r="B25" s="4">
        <v>1503668.47867</v>
      </c>
      <c r="C25" s="4">
        <v>1811302.62646</v>
      </c>
      <c r="D25" s="25">
        <v>20.45890780806307</v>
      </c>
      <c r="E25" s="25">
        <v>11.773127031410905</v>
      </c>
      <c r="F25" s="48">
        <v>17348239.66392</v>
      </c>
      <c r="G25" s="48">
        <v>20570444.49147</v>
      </c>
      <c r="H25" s="25">
        <v>18.573670239588523</v>
      </c>
      <c r="I25" s="25">
        <v>11.398358072817109</v>
      </c>
      <c r="J25" s="53">
        <v>17348239.66392</v>
      </c>
      <c r="K25" s="53">
        <v>20570444.49147</v>
      </c>
      <c r="L25" s="54">
        <v>18.573670239588523</v>
      </c>
      <c r="M25" s="28">
        <v>11.398358072817109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20</v>
      </c>
      <c r="B26" s="11">
        <v>8618120.55721</v>
      </c>
      <c r="C26" s="11">
        <v>8784102.56381</v>
      </c>
      <c r="D26" s="24">
        <v>1.9259652437924866</v>
      </c>
      <c r="E26" s="24">
        <v>57.095017602217965</v>
      </c>
      <c r="F26" s="47">
        <v>106452375.02311</v>
      </c>
      <c r="G26" s="47">
        <v>105561315.36498998</v>
      </c>
      <c r="H26" s="24">
        <v>-0.8370500497772634</v>
      </c>
      <c r="I26" s="24">
        <v>58.492934932284555</v>
      </c>
      <c r="J26" s="51">
        <v>106452375.02311</v>
      </c>
      <c r="K26" s="51">
        <v>105561315.36498998</v>
      </c>
      <c r="L26" s="52">
        <v>-0.8370500497772634</v>
      </c>
      <c r="M26" s="27">
        <v>58.492934932284555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21</v>
      </c>
      <c r="B27" s="4">
        <v>1305927.21062</v>
      </c>
      <c r="C27" s="4">
        <v>1331673.11742</v>
      </c>
      <c r="D27" s="25">
        <v>1.9714656828213963</v>
      </c>
      <c r="E27" s="25">
        <v>8.655625264752993</v>
      </c>
      <c r="F27" s="48">
        <v>17628347.66873</v>
      </c>
      <c r="G27" s="48">
        <v>17700868.70612</v>
      </c>
      <c r="H27" s="25">
        <v>0.41138874018602656</v>
      </c>
      <c r="I27" s="25">
        <v>9.80828779834793</v>
      </c>
      <c r="J27" s="53">
        <v>17628347.66873</v>
      </c>
      <c r="K27" s="53">
        <v>17700868.70612</v>
      </c>
      <c r="L27" s="54">
        <v>0.41138874018602656</v>
      </c>
      <c r="M27" s="28">
        <v>9.80828779834793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22</v>
      </c>
      <c r="B28" s="4">
        <v>2472116.05064</v>
      </c>
      <c r="C28" s="4">
        <v>2543731.18216</v>
      </c>
      <c r="D28" s="25">
        <v>2.8969162471745435</v>
      </c>
      <c r="E28" s="25">
        <v>16.533775142732647</v>
      </c>
      <c r="F28" s="48">
        <v>31564098.27498</v>
      </c>
      <c r="G28" s="48">
        <v>30594198.40914</v>
      </c>
      <c r="H28" s="25">
        <v>-3.072794468545981</v>
      </c>
      <c r="I28" s="25">
        <v>16.952654015949697</v>
      </c>
      <c r="J28" s="53">
        <v>31564098.27498</v>
      </c>
      <c r="K28" s="53">
        <v>30594198.40914</v>
      </c>
      <c r="L28" s="54">
        <v>-3.072794468545981</v>
      </c>
      <c r="M28" s="28">
        <v>16.952654015949697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23</v>
      </c>
      <c r="B29" s="4">
        <v>38576.35387</v>
      </c>
      <c r="C29" s="4">
        <v>111149.64512</v>
      </c>
      <c r="D29" s="25">
        <v>188.12895457815338</v>
      </c>
      <c r="E29" s="25">
        <v>0.7224518268664363</v>
      </c>
      <c r="F29" s="48">
        <v>990520.74032</v>
      </c>
      <c r="G29" s="48">
        <v>1042325.89497</v>
      </c>
      <c r="H29" s="25">
        <v>5.230092873498413</v>
      </c>
      <c r="I29" s="25">
        <v>0.5775667017970496</v>
      </c>
      <c r="J29" s="53">
        <v>990520.74032</v>
      </c>
      <c r="K29" s="53">
        <v>1042325.89497</v>
      </c>
      <c r="L29" s="54">
        <v>5.230092873498413</v>
      </c>
      <c r="M29" s="28">
        <v>0.5775667017970496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54</v>
      </c>
      <c r="B30" s="4">
        <v>957281.17677</v>
      </c>
      <c r="C30" s="4">
        <v>977915.49465</v>
      </c>
      <c r="D30" s="25">
        <v>2.1555127564111363</v>
      </c>
      <c r="E30" s="25">
        <v>6.356267128591685</v>
      </c>
      <c r="F30" s="48">
        <v>11303789.93169</v>
      </c>
      <c r="G30" s="48">
        <v>11242644.6508</v>
      </c>
      <c r="H30" s="25">
        <v>-0.5409272576676188</v>
      </c>
      <c r="I30" s="25">
        <v>6.229699580308028</v>
      </c>
      <c r="J30" s="53">
        <v>11303789.93169</v>
      </c>
      <c r="K30" s="53">
        <v>11242644.6508</v>
      </c>
      <c r="L30" s="54">
        <v>-0.5409272576676188</v>
      </c>
      <c r="M30" s="28">
        <v>6.229699580308028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24</v>
      </c>
      <c r="B31" s="4">
        <v>662244.48748</v>
      </c>
      <c r="C31" s="4">
        <v>742071.69037</v>
      </c>
      <c r="D31" s="25">
        <v>12.054038108155753</v>
      </c>
      <c r="E31" s="25">
        <v>4.823326676345855</v>
      </c>
      <c r="F31" s="48">
        <v>7311307.68241</v>
      </c>
      <c r="G31" s="48">
        <v>7839001.48749</v>
      </c>
      <c r="H31" s="25">
        <v>7.21750236759368</v>
      </c>
      <c r="I31" s="25">
        <v>4.343695437636687</v>
      </c>
      <c r="J31" s="53">
        <v>7311307.68241</v>
      </c>
      <c r="K31" s="53">
        <v>7839001.48749</v>
      </c>
      <c r="L31" s="54">
        <v>7.21750236759368</v>
      </c>
      <c r="M31" s="28">
        <v>4.343695437636687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25</v>
      </c>
      <c r="B32" s="4">
        <v>631279.94178</v>
      </c>
      <c r="C32" s="4">
        <v>672826.50813</v>
      </c>
      <c r="D32" s="25">
        <v>6.581322104556728</v>
      </c>
      <c r="E32" s="25">
        <v>4.373245991365011</v>
      </c>
      <c r="F32" s="48">
        <v>8082300.69062</v>
      </c>
      <c r="G32" s="48">
        <v>8122815.77675</v>
      </c>
      <c r="H32" s="25">
        <v>0.5012815989019174</v>
      </c>
      <c r="I32" s="25">
        <v>4.500960726508254</v>
      </c>
      <c r="J32" s="53">
        <v>8082300.69062</v>
      </c>
      <c r="K32" s="53">
        <v>8122815.77675</v>
      </c>
      <c r="L32" s="54">
        <v>0.5012815989019174</v>
      </c>
      <c r="M32" s="28">
        <v>4.500960726508254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47</v>
      </c>
      <c r="B33" s="4">
        <v>1436794.47667</v>
      </c>
      <c r="C33" s="4">
        <v>1126975.4533</v>
      </c>
      <c r="D33" s="25">
        <v>-21.563210911560223</v>
      </c>
      <c r="E33" s="25">
        <v>7.325128876400816</v>
      </c>
      <c r="F33" s="48">
        <v>15498699.47139</v>
      </c>
      <c r="G33" s="48">
        <v>13857739.14328</v>
      </c>
      <c r="H33" s="25">
        <v>-10.587729190692093</v>
      </c>
      <c r="I33" s="25">
        <v>7.678758371035639</v>
      </c>
      <c r="J33" s="53">
        <v>15498699.47139</v>
      </c>
      <c r="K33" s="53">
        <v>13857739.14328</v>
      </c>
      <c r="L33" s="54">
        <v>-10.587729190692093</v>
      </c>
      <c r="M33" s="28">
        <v>7.678758371035639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48</v>
      </c>
      <c r="B34" s="4">
        <v>242744.36499</v>
      </c>
      <c r="C34" s="4">
        <v>280813.11948</v>
      </c>
      <c r="D34" s="25">
        <v>15.682652197330412</v>
      </c>
      <c r="E34" s="25">
        <v>1.8252325588386802</v>
      </c>
      <c r="F34" s="48">
        <v>2986552.0434</v>
      </c>
      <c r="G34" s="48">
        <v>3517037.0905</v>
      </c>
      <c r="H34" s="25">
        <v>17.76245782397539</v>
      </c>
      <c r="I34" s="25">
        <v>1.9488372324439291</v>
      </c>
      <c r="J34" s="53">
        <v>2986552.0434</v>
      </c>
      <c r="K34" s="53">
        <v>3517037.0905</v>
      </c>
      <c r="L34" s="54">
        <v>17.76245782397539</v>
      </c>
      <c r="M34" s="28">
        <v>1.9488372324439291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49</v>
      </c>
      <c r="B35" s="4">
        <v>251546.36916</v>
      </c>
      <c r="C35" s="4">
        <v>298109.51764</v>
      </c>
      <c r="D35" s="25">
        <v>18.51076150909686</v>
      </c>
      <c r="E35" s="25">
        <v>1.937655899780619</v>
      </c>
      <c r="F35" s="48">
        <v>4397028.65078</v>
      </c>
      <c r="G35" s="48">
        <v>4105432.80687</v>
      </c>
      <c r="H35" s="25">
        <v>-6.631656672472965</v>
      </c>
      <c r="I35" s="25">
        <v>2.2748751586772733</v>
      </c>
      <c r="J35" s="53">
        <v>4397028.65078</v>
      </c>
      <c r="K35" s="53">
        <v>4105432.80687</v>
      </c>
      <c r="L35" s="54">
        <v>-6.631656672472965</v>
      </c>
      <c r="M35" s="28">
        <v>2.2748751586772733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50</v>
      </c>
      <c r="B36" s="11">
        <v>253495.31524</v>
      </c>
      <c r="C36" s="11">
        <v>288659.50899</v>
      </c>
      <c r="D36" s="24">
        <v>13.871733178464401</v>
      </c>
      <c r="E36" s="24">
        <v>1.8762326176304571</v>
      </c>
      <c r="F36" s="47">
        <v>2035956.32207</v>
      </c>
      <c r="G36" s="47">
        <v>2740988.08747</v>
      </c>
      <c r="H36" s="24">
        <v>34.62902213359761</v>
      </c>
      <c r="I36" s="24">
        <v>1.5188181133988</v>
      </c>
      <c r="J36" s="51">
        <v>2035956.32207</v>
      </c>
      <c r="K36" s="51">
        <v>2740988.08747</v>
      </c>
      <c r="L36" s="52">
        <v>34.62902213359761</v>
      </c>
      <c r="M36" s="27">
        <v>1.5188181133988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51</v>
      </c>
      <c r="B37" s="4">
        <v>352706.44921</v>
      </c>
      <c r="C37" s="4">
        <v>391064.27253</v>
      </c>
      <c r="D37" s="25">
        <v>10.875282662371147</v>
      </c>
      <c r="E37" s="25">
        <v>2.5418443559263824</v>
      </c>
      <c r="F37" s="48">
        <v>4532137.19621</v>
      </c>
      <c r="G37" s="48">
        <v>4679065.65801</v>
      </c>
      <c r="H37" s="25">
        <v>3.2419244042936204</v>
      </c>
      <c r="I37" s="25">
        <v>2.592732784084252</v>
      </c>
      <c r="J37" s="53">
        <v>4532137.19621</v>
      </c>
      <c r="K37" s="53">
        <v>4679065.65801</v>
      </c>
      <c r="L37" s="54">
        <v>3.2419244042936204</v>
      </c>
      <c r="M37" s="28">
        <v>2.592732784084252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26</v>
      </c>
      <c r="B38" s="4">
        <v>13408.36078</v>
      </c>
      <c r="C38" s="4">
        <v>19113.05402</v>
      </c>
      <c r="D38" s="25">
        <v>42.54579164150443</v>
      </c>
      <c r="E38" s="25">
        <v>0.12423126298638318</v>
      </c>
      <c r="F38" s="48">
        <v>121636.35051</v>
      </c>
      <c r="G38" s="48">
        <v>119197.65359</v>
      </c>
      <c r="H38" s="25">
        <v>-2.00490799812307</v>
      </c>
      <c r="I38" s="25">
        <v>0.0660490120970323</v>
      </c>
      <c r="J38" s="53">
        <v>121636.35051</v>
      </c>
      <c r="K38" s="53">
        <v>119197.65359</v>
      </c>
      <c r="L38" s="54">
        <v>-2.00490799812307</v>
      </c>
      <c r="M38" s="28">
        <v>0.0660490120970323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27</v>
      </c>
      <c r="B39" s="4">
        <v>373590.13203</v>
      </c>
      <c r="C39" s="4">
        <v>368587.3257</v>
      </c>
      <c r="D39" s="25">
        <v>-1.3391162937885783</v>
      </c>
      <c r="E39" s="25">
        <v>2.395748421187394</v>
      </c>
      <c r="F39" s="48">
        <v>4561303.57794</v>
      </c>
      <c r="G39" s="48">
        <v>4311583.9092</v>
      </c>
      <c r="H39" s="25">
        <v>-5.474743447196301</v>
      </c>
      <c r="I39" s="25">
        <v>2.3891062382457138</v>
      </c>
      <c r="J39" s="53">
        <v>4561303.57794</v>
      </c>
      <c r="K39" s="53">
        <v>4311583.9092</v>
      </c>
      <c r="L39" s="54">
        <v>-5.474743447196301</v>
      </c>
      <c r="M39" s="28">
        <v>2.3891062382457138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28</v>
      </c>
      <c r="B40" s="11">
        <v>373590.13203</v>
      </c>
      <c r="C40" s="11">
        <v>368587.3257</v>
      </c>
      <c r="D40" s="24">
        <v>-1.3391162937885783</v>
      </c>
      <c r="E40" s="24">
        <v>2.395748421187394</v>
      </c>
      <c r="F40" s="47">
        <v>4561303.57794</v>
      </c>
      <c r="G40" s="47">
        <v>4311583.9092</v>
      </c>
      <c r="H40" s="24">
        <v>-5.474743447196301</v>
      </c>
      <c r="I40" s="24">
        <v>2.3891062382457138</v>
      </c>
      <c r="J40" s="51">
        <v>4561303.57794</v>
      </c>
      <c r="K40" s="51">
        <v>4311583.9092</v>
      </c>
      <c r="L40" s="52">
        <v>-5.474743447196301</v>
      </c>
      <c r="M40" s="27">
        <v>2.3891062382457138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0" t="s">
        <v>88</v>
      </c>
      <c r="B41" s="41">
        <v>13520190.2221</v>
      </c>
      <c r="C41" s="42">
        <v>14174896.35381</v>
      </c>
      <c r="D41" s="43">
        <v>4.842432842696405</v>
      </c>
      <c r="E41" s="44">
        <v>92.13416520940143</v>
      </c>
      <c r="F41" s="42">
        <v>163391001.21047</v>
      </c>
      <c r="G41" s="42">
        <v>165959754.60999</v>
      </c>
      <c r="H41" s="43">
        <v>1.572151085732747</v>
      </c>
      <c r="I41" s="44">
        <v>91.96051692057256</v>
      </c>
      <c r="J41" s="42">
        <v>163391001.21047</v>
      </c>
      <c r="K41" s="42">
        <v>165959754.60999</v>
      </c>
      <c r="L41" s="57">
        <v>1.572151085732747</v>
      </c>
      <c r="M41" s="45">
        <v>91.96051692057256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46" t="s">
        <v>55</v>
      </c>
      <c r="B42" s="62">
        <v>290091.0878999997</v>
      </c>
      <c r="C42" s="37">
        <v>518439.47118999995</v>
      </c>
      <c r="D42" s="38">
        <v>78.71609739652415</v>
      </c>
      <c r="E42" s="38">
        <v>3.3697592347372183</v>
      </c>
      <c r="F42" s="49">
        <v>4529612.244529992</v>
      </c>
      <c r="G42" s="49">
        <v>5619091.979009986</v>
      </c>
      <c r="H42" s="39">
        <v>24.05238408200748</v>
      </c>
      <c r="I42" s="39">
        <v>3.1136139254263298</v>
      </c>
      <c r="J42" s="49">
        <v>4529612.244529992</v>
      </c>
      <c r="K42" s="49">
        <v>5619091.979009986</v>
      </c>
      <c r="L42" s="58">
        <v>24.05238408200748</v>
      </c>
      <c r="M42" s="60">
        <v>3.1136139254263298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8" customHeight="1">
      <c r="A43" s="115" t="s">
        <v>84</v>
      </c>
      <c r="B43" s="92">
        <v>13810281.31</v>
      </c>
      <c r="C43" s="92">
        <v>14693335.825</v>
      </c>
      <c r="D43" s="86">
        <f>(C43-B43)/B43*100</f>
        <v>6.394181951678135</v>
      </c>
      <c r="E43" s="87">
        <f>C43/C$45*100</f>
        <v>95.50392444413866</v>
      </c>
      <c r="F43" s="93">
        <v>167920613.45499998</v>
      </c>
      <c r="G43" s="93">
        <v>171578846.589</v>
      </c>
      <c r="H43" s="86">
        <f>(G43-F43)/F43*100</f>
        <v>2.1785491719754533</v>
      </c>
      <c r="I43" s="87">
        <f>G43/G$45*100</f>
        <v>95.0741308459989</v>
      </c>
      <c r="J43" s="93">
        <v>167920613.45499998</v>
      </c>
      <c r="K43" s="93">
        <v>171578846.589</v>
      </c>
      <c r="L43" s="90">
        <f>(K43-J43)/J43*100</f>
        <v>2.1785491719754533</v>
      </c>
      <c r="M43" s="116">
        <f>K43/K$45*100</f>
        <v>95.0741308459989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:124" ht="18" customHeight="1">
      <c r="A44" s="117" t="s">
        <v>85</v>
      </c>
      <c r="B44" s="94">
        <f>+B45-B43</f>
        <v>860572.4069999997</v>
      </c>
      <c r="C44" s="94">
        <f>+C45-C43</f>
        <v>691723.910000002</v>
      </c>
      <c r="D44" s="88">
        <f>(C44-B44)/B44*100</f>
        <v>-19.620486971992552</v>
      </c>
      <c r="E44" s="87">
        <f>C44/C$45*100</f>
        <v>4.49607555586135</v>
      </c>
      <c r="F44" s="94">
        <f>+F45-F43</f>
        <v>8940212.80400002</v>
      </c>
      <c r="G44" s="94">
        <f>+G45-G43</f>
        <v>8889641.592000008</v>
      </c>
      <c r="H44" s="89">
        <f>(G44-F44)/F44*100</f>
        <v>-0.5656600475705219</v>
      </c>
      <c r="I44" s="87">
        <f>G44/G$45*100</f>
        <v>4.925869154001104</v>
      </c>
      <c r="J44" s="94">
        <f>+J45-J43</f>
        <v>8940212.80400002</v>
      </c>
      <c r="K44" s="94">
        <f>+K45-K43</f>
        <v>8889641.592000008</v>
      </c>
      <c r="L44" s="91">
        <f>(K44-J44)/J44*100</f>
        <v>-0.5656600475705219</v>
      </c>
      <c r="M44" s="116">
        <f>K44/K$45*100</f>
        <v>4.925869154001104</v>
      </c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3" s="61" customFormat="1" ht="18" customHeight="1" thickBot="1">
      <c r="A45" s="118" t="s">
        <v>86</v>
      </c>
      <c r="B45" s="119">
        <v>14670853.717</v>
      </c>
      <c r="C45" s="119">
        <v>15385059.735000001</v>
      </c>
      <c r="D45" s="120">
        <f>(C45-B45)/B45*100</f>
        <v>4.868196710136967</v>
      </c>
      <c r="E45" s="121">
        <f>C45/C$45*100</f>
        <v>100</v>
      </c>
      <c r="F45" s="122">
        <v>176860826.259</v>
      </c>
      <c r="G45" s="122">
        <v>180468488.181</v>
      </c>
      <c r="H45" s="120">
        <f>(G45-F45)/F45*100</f>
        <v>2.039830978012524</v>
      </c>
      <c r="I45" s="121">
        <f>G45/G$45*100</f>
        <v>100</v>
      </c>
      <c r="J45" s="122">
        <v>176860826.259</v>
      </c>
      <c r="K45" s="122">
        <v>180468488.181</v>
      </c>
      <c r="L45" s="123">
        <f>(K45-J45)/J45*100</f>
        <v>2.039830978012524</v>
      </c>
      <c r="M45" s="124">
        <f>K45/K$45*100</f>
        <v>100</v>
      </c>
    </row>
    <row r="46" spans="1:124" ht="12.75">
      <c r="A46" s="3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6:124" ht="12.75"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25.5" customHeight="1" thickBot="1">
      <c r="A2" s="103" t="s">
        <v>30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s="5" customFormat="1" ht="32.25" customHeight="1">
      <c r="A3" s="104" t="s">
        <v>31</v>
      </c>
      <c r="B3" s="99" t="s">
        <v>75</v>
      </c>
      <c r="C3" s="99"/>
      <c r="D3" s="99"/>
      <c r="E3" s="99"/>
      <c r="F3" s="99" t="s">
        <v>77</v>
      </c>
      <c r="G3" s="99"/>
      <c r="H3" s="99"/>
      <c r="I3" s="99"/>
      <c r="J3" s="99" t="s">
        <v>78</v>
      </c>
      <c r="K3" s="99"/>
      <c r="L3" s="99"/>
      <c r="M3" s="99"/>
    </row>
    <row r="4" spans="1:13" ht="37.5" customHeight="1">
      <c r="A4" s="105"/>
      <c r="B4" s="81">
        <v>2018</v>
      </c>
      <c r="C4" s="81">
        <v>2019</v>
      </c>
      <c r="D4" s="82" t="s">
        <v>79</v>
      </c>
      <c r="E4" s="82" t="s">
        <v>80</v>
      </c>
      <c r="F4" s="81">
        <v>2018</v>
      </c>
      <c r="G4" s="81">
        <v>2019</v>
      </c>
      <c r="H4" s="82" t="s">
        <v>79</v>
      </c>
      <c r="I4" s="82" t="s">
        <v>80</v>
      </c>
      <c r="J4" s="83" t="s">
        <v>56</v>
      </c>
      <c r="K4" s="83" t="s">
        <v>81</v>
      </c>
      <c r="L4" s="84" t="s">
        <v>82</v>
      </c>
      <c r="M4" s="85" t="s">
        <v>83</v>
      </c>
    </row>
    <row r="5" spans="1:13" ht="30" customHeight="1">
      <c r="A5" s="21" t="s">
        <v>32</v>
      </c>
      <c r="B5" s="6">
        <v>1256823.96164</v>
      </c>
      <c r="C5" s="6">
        <v>1263221.682</v>
      </c>
      <c r="D5" s="7">
        <v>0.509038700348431</v>
      </c>
      <c r="E5" s="16">
        <v>8.911681965564883</v>
      </c>
      <c r="F5" s="6">
        <v>12470735.4803</v>
      </c>
      <c r="G5" s="6">
        <v>13431504.70188</v>
      </c>
      <c r="H5" s="7">
        <v>7.704190527477117</v>
      </c>
      <c r="I5" s="16">
        <v>8.093230032452391</v>
      </c>
      <c r="J5" s="13">
        <v>12470735.4803</v>
      </c>
      <c r="K5" s="13">
        <v>13431504.70188</v>
      </c>
      <c r="L5" s="14">
        <v>7.704190527477117</v>
      </c>
      <c r="M5" s="15">
        <v>8.093230032452391</v>
      </c>
    </row>
    <row r="6" spans="1:13" ht="30" customHeight="1">
      <c r="A6" s="21" t="s">
        <v>53</v>
      </c>
      <c r="B6" s="6">
        <v>152646.29829</v>
      </c>
      <c r="C6" s="6">
        <v>174214.73228</v>
      </c>
      <c r="D6" s="7">
        <v>14.12968033395996</v>
      </c>
      <c r="E6" s="16">
        <v>1.2290370802829444</v>
      </c>
      <c r="F6" s="6">
        <v>1755676.5761</v>
      </c>
      <c r="G6" s="6">
        <v>1793279.41994</v>
      </c>
      <c r="H6" s="7">
        <v>2.141786497119513</v>
      </c>
      <c r="I6" s="16">
        <v>1.0805507782017731</v>
      </c>
      <c r="J6" s="13">
        <v>1755676.5761</v>
      </c>
      <c r="K6" s="13">
        <v>1793279.41994</v>
      </c>
      <c r="L6" s="14">
        <v>2.141786497119513</v>
      </c>
      <c r="M6" s="15">
        <v>1.0805507782017731</v>
      </c>
    </row>
    <row r="7" spans="1:13" ht="30" customHeight="1">
      <c r="A7" s="21" t="s">
        <v>33</v>
      </c>
      <c r="B7" s="6">
        <v>155558.80485</v>
      </c>
      <c r="C7" s="6">
        <v>165134.09447</v>
      </c>
      <c r="D7" s="7">
        <v>6.1554147508610315</v>
      </c>
      <c r="E7" s="16">
        <v>1.164975674941104</v>
      </c>
      <c r="F7" s="6">
        <v>1777381.07357</v>
      </c>
      <c r="G7" s="6">
        <v>1842192.89388</v>
      </c>
      <c r="H7" s="7">
        <v>3.6464785899751258</v>
      </c>
      <c r="I7" s="16">
        <v>1.1100238718773743</v>
      </c>
      <c r="J7" s="13">
        <v>1777381.07357</v>
      </c>
      <c r="K7" s="13">
        <v>1842192.89388</v>
      </c>
      <c r="L7" s="14">
        <v>3.6464785899751258</v>
      </c>
      <c r="M7" s="15">
        <v>1.1100238718773743</v>
      </c>
    </row>
    <row r="8" spans="1:13" ht="30" customHeight="1">
      <c r="A8" s="21" t="s">
        <v>34</v>
      </c>
      <c r="B8" s="6">
        <v>190422.31227</v>
      </c>
      <c r="C8" s="6">
        <v>190376.89782</v>
      </c>
      <c r="D8" s="95">
        <v>-0.02384933228601322</v>
      </c>
      <c r="E8" s="16">
        <v>1.3430567184981888</v>
      </c>
      <c r="F8" s="6">
        <v>2543678.11016</v>
      </c>
      <c r="G8" s="6">
        <v>2434525.04577</v>
      </c>
      <c r="H8" s="7">
        <v>-4.291150832096995</v>
      </c>
      <c r="I8" s="16">
        <v>1.4669370001728437</v>
      </c>
      <c r="J8" s="13">
        <v>2543678.11016</v>
      </c>
      <c r="K8" s="13">
        <v>2434525.04577</v>
      </c>
      <c r="L8" s="14">
        <v>-4.291150832096995</v>
      </c>
      <c r="M8" s="15">
        <v>1.4669370001728437</v>
      </c>
    </row>
    <row r="9" spans="1:13" ht="30" customHeight="1">
      <c r="A9" s="21" t="s">
        <v>52</v>
      </c>
      <c r="B9" s="6">
        <v>92339.57288</v>
      </c>
      <c r="C9" s="6">
        <v>102558.23138</v>
      </c>
      <c r="D9" s="7">
        <v>11.06639134369796</v>
      </c>
      <c r="E9" s="16">
        <v>0.7235201501310016</v>
      </c>
      <c r="F9" s="6">
        <v>889216.78363</v>
      </c>
      <c r="G9" s="6">
        <v>897437.98753</v>
      </c>
      <c r="H9" s="7">
        <v>0.9245443913506803</v>
      </c>
      <c r="I9" s="16">
        <v>0.5407563958135537</v>
      </c>
      <c r="J9" s="13">
        <v>889216.78363</v>
      </c>
      <c r="K9" s="13">
        <v>897437.98753</v>
      </c>
      <c r="L9" s="14">
        <v>0.9245443913506803</v>
      </c>
      <c r="M9" s="15">
        <v>0.5407563958135537</v>
      </c>
    </row>
    <row r="10" spans="1:13" ht="30" customHeight="1">
      <c r="A10" s="21" t="s">
        <v>35</v>
      </c>
      <c r="B10" s="6">
        <v>1033123.41046</v>
      </c>
      <c r="C10" s="6">
        <v>1117457.80376</v>
      </c>
      <c r="D10" s="7">
        <v>8.1630512333904</v>
      </c>
      <c r="E10" s="16">
        <v>7.883357845220814</v>
      </c>
      <c r="F10" s="6">
        <v>13316535.514</v>
      </c>
      <c r="G10" s="6">
        <v>13301582.6676</v>
      </c>
      <c r="H10" s="7">
        <v>-0.11228781227880075</v>
      </c>
      <c r="I10" s="16">
        <v>8.01494476709675</v>
      </c>
      <c r="J10" s="13">
        <v>13316535.514</v>
      </c>
      <c r="K10" s="13">
        <v>13301582.6676</v>
      </c>
      <c r="L10" s="14">
        <v>-0.11228781227880075</v>
      </c>
      <c r="M10" s="15">
        <v>8.01494476709675</v>
      </c>
    </row>
    <row r="11" spans="1:13" ht="30" customHeight="1">
      <c r="A11" s="21" t="s">
        <v>36</v>
      </c>
      <c r="B11" s="6">
        <v>703968.85255</v>
      </c>
      <c r="C11" s="6">
        <v>736700.23152</v>
      </c>
      <c r="D11" s="7">
        <v>4.649549316200081</v>
      </c>
      <c r="E11" s="16">
        <v>5.197217765348852</v>
      </c>
      <c r="F11" s="6">
        <v>8469721.29125</v>
      </c>
      <c r="G11" s="6">
        <v>8919519.86321</v>
      </c>
      <c r="H11" s="7">
        <v>5.3106655637498195</v>
      </c>
      <c r="I11" s="16">
        <v>5.374507743863034</v>
      </c>
      <c r="J11" s="13">
        <v>8469721.29125</v>
      </c>
      <c r="K11" s="13">
        <v>8919519.86321</v>
      </c>
      <c r="L11" s="14">
        <v>5.3106655637498195</v>
      </c>
      <c r="M11" s="15">
        <v>5.374507743863034</v>
      </c>
    </row>
    <row r="12" spans="1:13" ht="30" customHeight="1">
      <c r="A12" s="21" t="s">
        <v>37</v>
      </c>
      <c r="B12" s="6">
        <v>627313.17393</v>
      </c>
      <c r="C12" s="6">
        <v>728482.90188</v>
      </c>
      <c r="D12" s="7">
        <v>16.127467452371594</v>
      </c>
      <c r="E12" s="16">
        <v>5.139246761999742</v>
      </c>
      <c r="F12" s="6">
        <v>7018794.60405</v>
      </c>
      <c r="G12" s="6">
        <v>7569673.84712</v>
      </c>
      <c r="H12" s="7">
        <v>7.848630343907346</v>
      </c>
      <c r="I12" s="16">
        <v>4.561150301113027</v>
      </c>
      <c r="J12" s="13">
        <v>7018794.60405</v>
      </c>
      <c r="K12" s="13">
        <v>7569673.84712</v>
      </c>
      <c r="L12" s="14">
        <v>7.848630343907346</v>
      </c>
      <c r="M12" s="15">
        <v>4.561150301113027</v>
      </c>
    </row>
    <row r="13" spans="1:13" ht="30" customHeight="1">
      <c r="A13" s="21" t="s">
        <v>38</v>
      </c>
      <c r="B13" s="6">
        <v>3895453.76987</v>
      </c>
      <c r="C13" s="6">
        <v>4002696.13233</v>
      </c>
      <c r="D13" s="7">
        <v>2.753013353398849</v>
      </c>
      <c r="E13" s="16">
        <v>28.237921692133817</v>
      </c>
      <c r="F13" s="6">
        <v>47410809.17501</v>
      </c>
      <c r="G13" s="6">
        <v>47207749.5482</v>
      </c>
      <c r="H13" s="7">
        <v>-0.4282981673239159</v>
      </c>
      <c r="I13" s="16">
        <v>28.445299680720492</v>
      </c>
      <c r="J13" s="13">
        <v>47410809.17501</v>
      </c>
      <c r="K13" s="13">
        <v>47207749.5482</v>
      </c>
      <c r="L13" s="14">
        <v>-0.4282981673239159</v>
      </c>
      <c r="M13" s="15">
        <v>28.445299680720492</v>
      </c>
    </row>
    <row r="14" spans="1:13" ht="30" customHeight="1">
      <c r="A14" s="21" t="s">
        <v>39</v>
      </c>
      <c r="B14" s="6">
        <v>1474494.55871</v>
      </c>
      <c r="C14" s="6">
        <v>1481994.30428</v>
      </c>
      <c r="D14" s="7">
        <v>0.508631620625401</v>
      </c>
      <c r="E14" s="16">
        <v>10.45506271995888</v>
      </c>
      <c r="F14" s="6">
        <v>19717953.66138</v>
      </c>
      <c r="G14" s="6">
        <v>19582192.51825</v>
      </c>
      <c r="H14" s="7">
        <v>-0.6885153777184562</v>
      </c>
      <c r="I14" s="16">
        <v>11.799362179263696</v>
      </c>
      <c r="J14" s="13">
        <v>19717953.66138</v>
      </c>
      <c r="K14" s="13">
        <v>19582192.51825</v>
      </c>
      <c r="L14" s="14">
        <v>-0.6885153777184562</v>
      </c>
      <c r="M14" s="15">
        <v>11.799362179263696</v>
      </c>
    </row>
    <row r="15" spans="1:13" ht="30" customHeight="1">
      <c r="A15" s="21" t="s">
        <v>40</v>
      </c>
      <c r="B15" s="6">
        <v>99107.02123</v>
      </c>
      <c r="C15" s="6">
        <v>146818.12639</v>
      </c>
      <c r="D15" s="7">
        <v>48.140994016231915</v>
      </c>
      <c r="E15" s="16">
        <v>1.0357615514454006</v>
      </c>
      <c r="F15" s="6">
        <v>1073627.91088</v>
      </c>
      <c r="G15" s="6">
        <v>1411618.33223</v>
      </c>
      <c r="H15" s="7">
        <v>31.481150771589554</v>
      </c>
      <c r="I15" s="16">
        <v>0.8505787053899556</v>
      </c>
      <c r="J15" s="13">
        <v>1073627.91088</v>
      </c>
      <c r="K15" s="13">
        <v>1411618.33223</v>
      </c>
      <c r="L15" s="14">
        <v>31.481150771589554</v>
      </c>
      <c r="M15" s="15">
        <v>0.8505787053899556</v>
      </c>
    </row>
    <row r="16" spans="1:13" ht="30" customHeight="1">
      <c r="A16" s="21" t="s">
        <v>41</v>
      </c>
      <c r="B16" s="6">
        <v>1249612.31506</v>
      </c>
      <c r="C16" s="6">
        <v>1430627.65955</v>
      </c>
      <c r="D16" s="7">
        <v>14.48572027567675</v>
      </c>
      <c r="E16" s="16">
        <v>10.092685151559987</v>
      </c>
      <c r="F16" s="6">
        <v>14105464.08518</v>
      </c>
      <c r="G16" s="6">
        <v>15826803.64907</v>
      </c>
      <c r="H16" s="7">
        <v>12.203352924052586</v>
      </c>
      <c r="I16" s="16">
        <v>9.536531122417857</v>
      </c>
      <c r="J16" s="13">
        <v>14105464.08518</v>
      </c>
      <c r="K16" s="13">
        <v>15826803.64907</v>
      </c>
      <c r="L16" s="14">
        <v>12.203352924052586</v>
      </c>
      <c r="M16" s="15">
        <v>9.536531122417857</v>
      </c>
    </row>
    <row r="17" spans="1:13" ht="30" customHeight="1">
      <c r="A17" s="21" t="s">
        <v>42</v>
      </c>
      <c r="B17" s="6">
        <v>2589326.17036</v>
      </c>
      <c r="C17" s="6">
        <v>2634613.55615</v>
      </c>
      <c r="D17" s="7">
        <v>1.7490027447451242</v>
      </c>
      <c r="E17" s="16">
        <v>18.586474922914377</v>
      </c>
      <c r="F17" s="6">
        <v>32841406.94496</v>
      </c>
      <c r="G17" s="6">
        <v>31741674.13531</v>
      </c>
      <c r="H17" s="7">
        <v>-3.3486166152780195</v>
      </c>
      <c r="I17" s="16">
        <v>19.12612742161725</v>
      </c>
      <c r="J17" s="13">
        <v>32841406.94496</v>
      </c>
      <c r="K17" s="13">
        <v>31741674.13531</v>
      </c>
      <c r="L17" s="14">
        <v>-3.3486166152780195</v>
      </c>
      <c r="M17" s="15">
        <v>19.12612742161725</v>
      </c>
    </row>
    <row r="18" spans="1:13" s="5" customFormat="1" ht="39" customHeight="1" thickBot="1">
      <c r="A18" s="31" t="s">
        <v>29</v>
      </c>
      <c r="B18" s="32">
        <v>13520190.222099997</v>
      </c>
      <c r="C18" s="32">
        <v>14174896.353810001</v>
      </c>
      <c r="D18" s="33">
        <v>4.842432842696448</v>
      </c>
      <c r="E18" s="32">
        <v>100</v>
      </c>
      <c r="F18" s="32">
        <v>163391001.21047002</v>
      </c>
      <c r="G18" s="32">
        <v>165959754.60999</v>
      </c>
      <c r="H18" s="33">
        <v>1.5721510857327283</v>
      </c>
      <c r="I18" s="32">
        <v>100</v>
      </c>
      <c r="J18" s="34">
        <v>163391001.21047002</v>
      </c>
      <c r="K18" s="34">
        <v>165959754.60999</v>
      </c>
      <c r="L18" s="35">
        <v>1.5721510857327283</v>
      </c>
      <c r="M18" s="36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5" customHeight="1">
      <c r="A1" s="106" t="s">
        <v>57</v>
      </c>
      <c r="B1" s="107"/>
      <c r="C1" s="107"/>
      <c r="D1" s="107"/>
      <c r="E1" s="107"/>
      <c r="F1" s="107"/>
      <c r="G1" s="107"/>
      <c r="H1" s="108"/>
    </row>
    <row r="2" spans="1:8" ht="15" customHeight="1">
      <c r="A2" s="109" t="s">
        <v>58</v>
      </c>
      <c r="B2" s="110"/>
      <c r="C2" s="110"/>
      <c r="D2" s="110"/>
      <c r="E2" s="110"/>
      <c r="F2" s="110"/>
      <c r="G2" s="110"/>
      <c r="H2" s="111"/>
    </row>
    <row r="3" spans="1:8" ht="15" customHeight="1">
      <c r="A3" s="109"/>
      <c r="B3" s="110"/>
      <c r="C3" s="110"/>
      <c r="D3" s="110"/>
      <c r="E3" s="110"/>
      <c r="F3" s="110"/>
      <c r="G3" s="110"/>
      <c r="H3" s="111"/>
    </row>
    <row r="4" spans="1:8" ht="15" customHeight="1">
      <c r="A4" s="63" t="s">
        <v>59</v>
      </c>
      <c r="B4" s="96"/>
      <c r="C4" s="96"/>
      <c r="D4" s="97"/>
      <c r="E4" s="97"/>
      <c r="F4" s="97"/>
      <c r="G4" s="97"/>
      <c r="H4" s="64" t="s">
        <v>60</v>
      </c>
    </row>
    <row r="5" spans="1:8" ht="15" customHeight="1">
      <c r="A5" s="65" t="s">
        <v>61</v>
      </c>
      <c r="B5" s="112">
        <v>2017</v>
      </c>
      <c r="C5" s="113"/>
      <c r="D5" s="112">
        <v>2018</v>
      </c>
      <c r="E5" s="113"/>
      <c r="F5" s="112">
        <v>2019</v>
      </c>
      <c r="G5" s="113"/>
      <c r="H5" s="66" t="s">
        <v>62</v>
      </c>
    </row>
    <row r="6" spans="1:8" ht="15" customHeight="1">
      <c r="A6" s="65"/>
      <c r="B6" s="67" t="s">
        <v>60</v>
      </c>
      <c r="C6" s="67" t="s">
        <v>63</v>
      </c>
      <c r="D6" s="67" t="s">
        <v>60</v>
      </c>
      <c r="E6" s="67" t="s">
        <v>63</v>
      </c>
      <c r="F6" s="67" t="s">
        <v>60</v>
      </c>
      <c r="G6" s="67" t="s">
        <v>63</v>
      </c>
      <c r="H6" s="68" t="s">
        <v>87</v>
      </c>
    </row>
    <row r="7" spans="1:8" ht="15" customHeight="1">
      <c r="A7" s="69" t="s">
        <v>64</v>
      </c>
      <c r="B7" s="70">
        <v>191915680.88</v>
      </c>
      <c r="C7" s="70">
        <f>B7</f>
        <v>191915680.88</v>
      </c>
      <c r="D7" s="70">
        <v>208989714.79000002</v>
      </c>
      <c r="E7" s="70">
        <f>D7</f>
        <v>208989714.79000002</v>
      </c>
      <c r="F7" s="71">
        <v>196083319.12999997</v>
      </c>
      <c r="G7" s="70">
        <f>F7</f>
        <v>196083319.12999997</v>
      </c>
      <c r="H7" s="72">
        <f aca="true" t="shared" si="0" ref="H7:H18">((F7-D7)/D7)*100</f>
        <v>-6.175612839593011</v>
      </c>
    </row>
    <row r="8" spans="1:8" ht="15" customHeight="1">
      <c r="A8" s="69" t="s">
        <v>65</v>
      </c>
      <c r="B8" s="70">
        <v>175944280.94</v>
      </c>
      <c r="C8" s="70">
        <f>C7+B8</f>
        <v>367859961.82</v>
      </c>
      <c r="D8" s="70">
        <v>198515662.27</v>
      </c>
      <c r="E8" s="70">
        <f aca="true" t="shared" si="1" ref="E8:E18">E7+D8</f>
        <v>407505377.06000006</v>
      </c>
      <c r="F8" s="73">
        <v>189307401.81999996</v>
      </c>
      <c r="G8" s="70">
        <f aca="true" t="shared" si="2" ref="G8:G17">G7+F8</f>
        <v>385390720.9499999</v>
      </c>
      <c r="H8" s="72">
        <f t="shared" si="0"/>
        <v>-4.638556144489972</v>
      </c>
    </row>
    <row r="9" spans="1:8" ht="15" customHeight="1">
      <c r="A9" s="69" t="s">
        <v>66</v>
      </c>
      <c r="B9" s="70">
        <v>208043567.48000002</v>
      </c>
      <c r="C9" s="70">
        <f aca="true" t="shared" si="3" ref="C9:C18">C8+B9</f>
        <v>575903529.3</v>
      </c>
      <c r="D9" s="70">
        <v>227928042.41000003</v>
      </c>
      <c r="E9" s="70">
        <f t="shared" si="1"/>
        <v>635433419.47</v>
      </c>
      <c r="F9" s="73">
        <v>218153461.26000005</v>
      </c>
      <c r="G9" s="70">
        <f t="shared" si="2"/>
        <v>603544182.21</v>
      </c>
      <c r="H9" s="72">
        <f t="shared" si="0"/>
        <v>-4.288450445433708</v>
      </c>
    </row>
    <row r="10" spans="1:8" ht="15" customHeight="1">
      <c r="A10" s="69" t="s">
        <v>67</v>
      </c>
      <c r="B10" s="70">
        <v>188533396.16000003</v>
      </c>
      <c r="C10" s="70">
        <f t="shared" si="3"/>
        <v>764436925.46</v>
      </c>
      <c r="D10" s="70">
        <v>207318611.35999995</v>
      </c>
      <c r="E10" s="70">
        <f t="shared" si="1"/>
        <v>842752030.8299999</v>
      </c>
      <c r="F10" s="73">
        <v>207174647.69</v>
      </c>
      <c r="G10" s="70">
        <f t="shared" si="2"/>
        <v>810718829.9000001</v>
      </c>
      <c r="H10" s="98">
        <f t="shared" si="0"/>
        <v>-0.06944078443105636</v>
      </c>
    </row>
    <row r="11" spans="1:8" ht="15" customHeight="1">
      <c r="A11" s="69" t="s">
        <v>68</v>
      </c>
      <c r="B11" s="70">
        <v>204660277.70999998</v>
      </c>
      <c r="C11" s="70">
        <f t="shared" si="3"/>
        <v>969097203.1700001</v>
      </c>
      <c r="D11" s="70">
        <v>227388143.35999998</v>
      </c>
      <c r="E11" s="70">
        <f t="shared" si="1"/>
        <v>1070140174.1899999</v>
      </c>
      <c r="F11" s="73">
        <v>243606232.96999997</v>
      </c>
      <c r="G11" s="70">
        <f t="shared" si="2"/>
        <v>1054325062.8700001</v>
      </c>
      <c r="H11" s="72">
        <f t="shared" si="0"/>
        <v>7.132337407902386</v>
      </c>
    </row>
    <row r="12" spans="1:8" ht="15" customHeight="1">
      <c r="A12" s="69" t="s">
        <v>69</v>
      </c>
      <c r="B12" s="70">
        <v>204087531.76999998</v>
      </c>
      <c r="C12" s="70">
        <f t="shared" si="3"/>
        <v>1173184734.94</v>
      </c>
      <c r="D12" s="70">
        <v>205835417.32999998</v>
      </c>
      <c r="E12" s="70">
        <f t="shared" si="1"/>
        <v>1275975591.52</v>
      </c>
      <c r="F12" s="73">
        <v>152671088.69</v>
      </c>
      <c r="G12" s="70">
        <f t="shared" si="2"/>
        <v>1206996151.5600002</v>
      </c>
      <c r="H12" s="72">
        <f t="shared" si="0"/>
        <v>-25.828562124838665</v>
      </c>
    </row>
    <row r="13" spans="1:8" ht="15" customHeight="1">
      <c r="A13" s="69" t="s">
        <v>70</v>
      </c>
      <c r="B13" s="70">
        <v>197937485.67000002</v>
      </c>
      <c r="C13" s="70">
        <f t="shared" si="3"/>
        <v>1371122220.6100001</v>
      </c>
      <c r="D13" s="70">
        <v>201826677.97999996</v>
      </c>
      <c r="E13" s="70">
        <f t="shared" si="1"/>
        <v>1477802269.5</v>
      </c>
      <c r="F13" s="73">
        <v>207793263.67000002</v>
      </c>
      <c r="G13" s="70">
        <f t="shared" si="2"/>
        <v>1414789415.2300003</v>
      </c>
      <c r="H13" s="72">
        <f t="shared" si="0"/>
        <v>2.95629187861444</v>
      </c>
    </row>
    <row r="14" spans="1:8" ht="15" customHeight="1">
      <c r="A14" s="69" t="s">
        <v>71</v>
      </c>
      <c r="B14" s="70">
        <v>224240924.32999998</v>
      </c>
      <c r="C14" s="70">
        <f t="shared" si="3"/>
        <v>1595363144.94</v>
      </c>
      <c r="D14" s="70">
        <v>202315182.73</v>
      </c>
      <c r="E14" s="70">
        <f t="shared" si="1"/>
        <v>1680117452.23</v>
      </c>
      <c r="F14" s="73">
        <v>189326132.18999997</v>
      </c>
      <c r="G14" s="70">
        <f t="shared" si="2"/>
        <v>1604115547.4200003</v>
      </c>
      <c r="H14" s="72">
        <f t="shared" si="0"/>
        <v>-6.420205525224756</v>
      </c>
    </row>
    <row r="15" spans="1:8" ht="15" customHeight="1">
      <c r="A15" s="69" t="s">
        <v>72</v>
      </c>
      <c r="B15" s="74">
        <v>198169098.07000002</v>
      </c>
      <c r="C15" s="70">
        <f t="shared" si="3"/>
        <v>1793532243.01</v>
      </c>
      <c r="D15" s="70">
        <v>215342844.53</v>
      </c>
      <c r="E15" s="70">
        <f t="shared" si="1"/>
        <v>1895460296.76</v>
      </c>
      <c r="F15" s="71">
        <v>210165580.85</v>
      </c>
      <c r="G15" s="70">
        <f t="shared" si="2"/>
        <v>1814281128.2700002</v>
      </c>
      <c r="H15" s="72">
        <f t="shared" si="0"/>
        <v>-2.4041958261021987</v>
      </c>
    </row>
    <row r="16" spans="1:8" ht="15" customHeight="1">
      <c r="A16" s="69" t="s">
        <v>73</v>
      </c>
      <c r="B16" s="70">
        <v>222165532.69000006</v>
      </c>
      <c r="C16" s="70">
        <f t="shared" si="3"/>
        <v>2015697775.7</v>
      </c>
      <c r="D16" s="70">
        <v>223287932.34</v>
      </c>
      <c r="E16" s="70">
        <f t="shared" si="1"/>
        <v>2118748229.1</v>
      </c>
      <c r="F16" s="73">
        <v>209161858.15000007</v>
      </c>
      <c r="G16" s="70">
        <f t="shared" si="2"/>
        <v>2023442986.4200003</v>
      </c>
      <c r="H16" s="72">
        <f t="shared" si="0"/>
        <v>-6.326393926425991</v>
      </c>
    </row>
    <row r="17" spans="1:8" ht="15" customHeight="1">
      <c r="A17" s="69" t="s">
        <v>74</v>
      </c>
      <c r="B17" s="70">
        <v>229700162.28999996</v>
      </c>
      <c r="C17" s="70">
        <f t="shared" si="3"/>
        <v>2245397937.99</v>
      </c>
      <c r="D17" s="75">
        <v>234507568.79000002</v>
      </c>
      <c r="E17" s="70">
        <f t="shared" si="1"/>
        <v>2353255797.89</v>
      </c>
      <c r="F17" s="73">
        <v>220705161.52999997</v>
      </c>
      <c r="G17" s="70">
        <f t="shared" si="2"/>
        <v>2244148147.9500003</v>
      </c>
      <c r="H17" s="72">
        <f t="shared" si="0"/>
        <v>-5.885697988861082</v>
      </c>
    </row>
    <row r="18" spans="1:8" ht="15" customHeight="1">
      <c r="A18" s="69" t="s">
        <v>75</v>
      </c>
      <c r="B18" s="70">
        <v>201974117.70000002</v>
      </c>
      <c r="C18" s="70">
        <f t="shared" si="3"/>
        <v>2447372055.6899996</v>
      </c>
      <c r="D18" s="70">
        <v>190422312.26999998</v>
      </c>
      <c r="E18" s="70">
        <f t="shared" si="1"/>
        <v>2543678110.16</v>
      </c>
      <c r="F18" s="70">
        <v>190366264.92</v>
      </c>
      <c r="G18" s="70">
        <f>G17+F18</f>
        <v>2434514412.8700004</v>
      </c>
      <c r="H18" s="98">
        <f t="shared" si="0"/>
        <v>-0.029433184237635163</v>
      </c>
    </row>
    <row r="19" spans="1:8" ht="15" customHeight="1" thickBot="1">
      <c r="A19" s="76" t="s">
        <v>76</v>
      </c>
      <c r="B19" s="77">
        <f>SUM(B7:B18)</f>
        <v>2447372055.6899996</v>
      </c>
      <c r="C19" s="78"/>
      <c r="D19" s="77">
        <f>SUM(D7:D18)</f>
        <v>2543678110.16</v>
      </c>
      <c r="E19" s="79"/>
      <c r="F19" s="77">
        <f>SUM(F7:F18)</f>
        <v>2434514412.8700004</v>
      </c>
      <c r="G19" s="79"/>
      <c r="H19" s="80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" right="0.7" top="0.75" bottom="0.75" header="0.3" footer="0.3"/>
  <pageSetup orientation="portrait" paperSize="9"/>
  <customProperties>
    <customPr name="EpmWorksheetKeyString_GUID" r:id="rId2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2016-05-02T09:13:28Z</cp:lastPrinted>
  <dcterms:created xsi:type="dcterms:W3CDTF">2010-11-12T12:53:26Z</dcterms:created>
  <dcterms:modified xsi:type="dcterms:W3CDTF">2020-01-06T09:02:48Z</dcterms:modified>
  <cp:category/>
  <cp:version/>
  <cp:contentType/>
  <cp:contentStatus/>
</cp:coreProperties>
</file>